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55" windowHeight="7935"/>
  </bookViews>
  <sheets>
    <sheet name="Иванов Нива" sheetId="1" r:id="rId1"/>
  </sheets>
  <calcPr calcId="125725"/>
</workbook>
</file>

<file path=xl/calcChain.xml><?xml version="1.0" encoding="utf-8"?>
<calcChain xmlns="http://schemas.openxmlformats.org/spreadsheetml/2006/main">
  <c r="E38" i="1"/>
  <c r="D38"/>
  <c r="F37"/>
  <c r="H37" s="1"/>
  <c r="F36"/>
  <c r="H36" s="1"/>
  <c r="F35"/>
  <c r="H35" s="1"/>
  <c r="F34"/>
  <c r="H34" s="1"/>
  <c r="B33"/>
  <c r="B38" s="1"/>
  <c r="F38" s="1"/>
  <c r="F32"/>
  <c r="H32" s="1"/>
  <c r="F31"/>
  <c r="H31" s="1"/>
  <c r="F30"/>
  <c r="H30" s="1"/>
  <c r="F29"/>
  <c r="H29" s="1"/>
  <c r="F28"/>
  <c r="H28" s="1"/>
  <c r="F27"/>
  <c r="H27" s="1"/>
  <c r="F26"/>
  <c r="H26" s="1"/>
  <c r="F25"/>
  <c r="H25" s="1"/>
  <c r="F24"/>
  <c r="H24" s="1"/>
  <c r="F23"/>
  <c r="H23" s="1"/>
  <c r="F22"/>
  <c r="H22" s="1"/>
  <c r="F21"/>
  <c r="H21" s="1"/>
  <c r="F20"/>
  <c r="H20" s="1"/>
  <c r="F19"/>
  <c r="H19" s="1"/>
  <c r="F18"/>
  <c r="H18" s="1"/>
  <c r="F17"/>
  <c r="H17" s="1"/>
  <c r="F16"/>
  <c r="H16" s="1"/>
  <c r="F15"/>
  <c r="H15" s="1"/>
  <c r="F14"/>
  <c r="H14" s="1"/>
  <c r="G13"/>
  <c r="C14" s="1"/>
  <c r="G14" s="1"/>
  <c r="C15" s="1"/>
  <c r="G15" s="1"/>
  <c r="C16" s="1"/>
  <c r="G16" s="1"/>
  <c r="C17" s="1"/>
  <c r="G17" s="1"/>
  <c r="C18" s="1"/>
  <c r="G18" s="1"/>
  <c r="C19" s="1"/>
  <c r="G19" s="1"/>
  <c r="C20" s="1"/>
  <c r="G20" s="1"/>
  <c r="C21" s="1"/>
  <c r="G21" s="1"/>
  <c r="C22" s="1"/>
  <c r="G22" s="1"/>
  <c r="C23" s="1"/>
  <c r="G23" s="1"/>
  <c r="C24" s="1"/>
  <c r="G24" s="1"/>
  <c r="C25" s="1"/>
  <c r="G25" s="1"/>
  <c r="C26" s="1"/>
  <c r="G26" s="1"/>
  <c r="C27" s="1"/>
  <c r="G27" s="1"/>
  <c r="C28" s="1"/>
  <c r="G28" s="1"/>
  <c r="F13"/>
  <c r="H13" s="1"/>
  <c r="C32" l="1"/>
  <c r="G32" s="1"/>
  <c r="C33" s="1"/>
  <c r="G33" s="1"/>
  <c r="C34" s="1"/>
  <c r="G34" s="1"/>
  <c r="C35" s="1"/>
  <c r="G35" s="1"/>
  <c r="C36" s="1"/>
  <c r="G36" s="1"/>
  <c r="C37" s="1"/>
  <c r="G37" s="1"/>
  <c r="C29"/>
  <c r="G29" s="1"/>
  <c r="C30" s="1"/>
  <c r="G30" s="1"/>
  <c r="C31" s="1"/>
  <c r="G31" s="1"/>
  <c r="F33"/>
  <c r="H33" s="1"/>
  <c r="H38" s="1"/>
</calcChain>
</file>

<file path=xl/sharedStrings.xml><?xml version="1.0" encoding="utf-8"?>
<sst xmlns="http://schemas.openxmlformats.org/spreadsheetml/2006/main" count="52" uniqueCount="46">
  <si>
    <t>Сводная ведомость расхода горючего</t>
  </si>
  <si>
    <t>Марка топлива АИ-92</t>
  </si>
  <si>
    <t>Гос. Номер</t>
  </si>
  <si>
    <t>автомобиля</t>
  </si>
  <si>
    <t>Нива</t>
  </si>
  <si>
    <t>Дата</t>
  </si>
  <si>
    <t>Пробег,</t>
  </si>
  <si>
    <t>Остаток</t>
  </si>
  <si>
    <t>Получено</t>
  </si>
  <si>
    <t>Расход, л</t>
  </si>
  <si>
    <t>Остаток на конец</t>
  </si>
  <si>
    <t>Экономия(+) Пережог (-)</t>
  </si>
  <si>
    <t>км</t>
  </si>
  <si>
    <t>на начало</t>
  </si>
  <si>
    <t>по факту</t>
  </si>
  <si>
    <t>по норме</t>
  </si>
  <si>
    <t>2</t>
  </si>
  <si>
    <t>125</t>
  </si>
  <si>
    <t>15</t>
  </si>
  <si>
    <t>3</t>
  </si>
  <si>
    <t>166</t>
  </si>
  <si>
    <t>20</t>
  </si>
  <si>
    <t>4</t>
  </si>
  <si>
    <t>83</t>
  </si>
  <si>
    <t>10</t>
  </si>
  <si>
    <t>5</t>
  </si>
  <si>
    <t>6</t>
  </si>
  <si>
    <t>7</t>
  </si>
  <si>
    <t>9</t>
  </si>
  <si>
    <t>11</t>
  </si>
  <si>
    <t>14</t>
  </si>
  <si>
    <t>16</t>
  </si>
  <si>
    <t>17</t>
  </si>
  <si>
    <t>18</t>
  </si>
  <si>
    <t>19</t>
  </si>
  <si>
    <t>21</t>
  </si>
  <si>
    <t>23</t>
  </si>
  <si>
    <t>24</t>
  </si>
  <si>
    <t>25</t>
  </si>
  <si>
    <t>26</t>
  </si>
  <si>
    <t>27,28</t>
  </si>
  <si>
    <t>Итого:</t>
  </si>
  <si>
    <t>Организация: ООО ……….</t>
  </si>
  <si>
    <t>Водитель: Иванов И.И.</t>
  </si>
  <si>
    <t>Д 50-34 ТА</t>
  </si>
  <si>
    <t>с 1 июня по 30 июня 2009 г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</si>
</sst>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u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49" fontId="1" fillId="0" borderId="0" xfId="0" applyNumberFormat="1" applyFont="1"/>
    <xf numFmtId="49" fontId="0" fillId="0" borderId="0" xfId="0" applyNumberFormat="1"/>
    <xf numFmtId="49" fontId="2" fillId="0" borderId="0" xfId="0" applyNumberFormat="1" applyFont="1" applyAlignment="1">
      <alignment horizontal="center"/>
    </xf>
    <xf numFmtId="49" fontId="3" fillId="0" borderId="0" xfId="0" applyNumberFormat="1" applyFont="1"/>
    <xf numFmtId="49" fontId="3" fillId="0" borderId="0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right"/>
    </xf>
    <xf numFmtId="49" fontId="4" fillId="0" borderId="0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0" fillId="0" borderId="1" xfId="0" applyNumberFormat="1" applyBorder="1"/>
    <xf numFmtId="49" fontId="4" fillId="0" borderId="2" xfId="0" applyNumberFormat="1" applyFont="1" applyBorder="1"/>
    <xf numFmtId="49" fontId="3" fillId="0" borderId="2" xfId="0" applyNumberFormat="1" applyFont="1" applyBorder="1" applyAlignment="1">
      <alignment horizontal="center"/>
    </xf>
    <xf numFmtId="49" fontId="4" fillId="0" borderId="0" xfId="0" applyNumberFormat="1" applyFont="1" applyAlignment="1">
      <alignment horizontal="center"/>
    </xf>
    <xf numFmtId="49" fontId="4" fillId="0" borderId="2" xfId="0" applyNumberFormat="1" applyFont="1" applyBorder="1" applyAlignment="1">
      <alignment horizontal="left"/>
    </xf>
    <xf numFmtId="49" fontId="4" fillId="0" borderId="3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left" wrapText="1"/>
    </xf>
    <xf numFmtId="49" fontId="0" fillId="0" borderId="4" xfId="0" applyNumberFormat="1" applyBorder="1"/>
    <xf numFmtId="49" fontId="3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left"/>
    </xf>
    <xf numFmtId="49" fontId="4" fillId="0" borderId="5" xfId="0" applyNumberFormat="1" applyFont="1" applyBorder="1" applyAlignment="1"/>
    <xf numFmtId="49" fontId="4" fillId="0" borderId="5" xfId="0" applyNumberFormat="1" applyFont="1" applyBorder="1" applyAlignment="1">
      <alignment horizontal="left" wrapText="1"/>
    </xf>
    <xf numFmtId="49" fontId="0" fillId="0" borderId="3" xfId="0" applyNumberFormat="1" applyBorder="1" applyAlignment="1">
      <alignment horizontal="left"/>
    </xf>
    <xf numFmtId="49" fontId="0" fillId="0" borderId="3" xfId="0" applyNumberFormat="1" applyBorder="1" applyAlignment="1">
      <alignment horizontal="right"/>
    </xf>
    <xf numFmtId="0" fontId="0" fillId="0" borderId="3" xfId="0" applyNumberFormat="1" applyBorder="1"/>
    <xf numFmtId="0" fontId="0" fillId="0" borderId="3" xfId="0" applyNumberFormat="1" applyBorder="1" applyAlignment="1">
      <alignment horizontal="right"/>
    </xf>
    <xf numFmtId="49" fontId="0" fillId="0" borderId="3" xfId="0" applyNumberFormat="1" applyBorder="1"/>
    <xf numFmtId="0" fontId="5" fillId="0" borderId="3" xfId="0" applyNumberFormat="1" applyFont="1" applyBorder="1" applyAlignment="1">
      <alignment horizontal="right"/>
    </xf>
    <xf numFmtId="49" fontId="5" fillId="0" borderId="3" xfId="0" applyNumberFormat="1" applyFont="1" applyBorder="1"/>
    <xf numFmtId="49" fontId="4" fillId="0" borderId="3" xfId="0" applyNumberFormat="1" applyFont="1" applyBorder="1"/>
    <xf numFmtId="1" fontId="6" fillId="0" borderId="3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/>
    </xf>
    <xf numFmtId="49" fontId="4" fillId="0" borderId="0" xfId="0" applyNumberFormat="1" applyFont="1"/>
    <xf numFmtId="49" fontId="5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1"/>
  <sheetViews>
    <sheetView tabSelected="1" topLeftCell="A25" zoomScaleNormal="100" workbookViewId="0">
      <selection activeCell="B45" sqref="B45"/>
    </sheetView>
  </sheetViews>
  <sheetFormatPr defaultRowHeight="12.75"/>
  <cols>
    <col min="1" max="1" width="9" style="2" customWidth="1"/>
    <col min="2" max="3" width="11.5703125" style="2" customWidth="1"/>
    <col min="4" max="4" width="10.28515625" style="2" customWidth="1"/>
    <col min="5" max="5" width="11.5703125" style="2" customWidth="1"/>
    <col min="6" max="6" width="13.140625" style="2" customWidth="1"/>
    <col min="7" max="7" width="11.140625" style="2" customWidth="1"/>
    <col min="8" max="8" width="15.28515625" style="2" customWidth="1"/>
    <col min="9" max="16384" width="9.140625" style="2"/>
  </cols>
  <sheetData>
    <row r="1" spans="1:8" ht="15.75">
      <c r="A1" s="1" t="s">
        <v>42</v>
      </c>
    </row>
    <row r="4" spans="1:8" ht="20.25">
      <c r="D4" s="3" t="s">
        <v>0</v>
      </c>
    </row>
    <row r="6" spans="1:8" ht="15" customHeight="1">
      <c r="D6" s="3" t="s">
        <v>45</v>
      </c>
    </row>
    <row r="7" spans="1:8" ht="15" customHeight="1">
      <c r="D7" s="3"/>
    </row>
    <row r="8" spans="1:8" ht="16.5" customHeight="1">
      <c r="A8" s="4" t="s">
        <v>1</v>
      </c>
      <c r="F8" s="5" t="s">
        <v>2</v>
      </c>
      <c r="G8" s="6" t="s">
        <v>44</v>
      </c>
    </row>
    <row r="9" spans="1:8" ht="16.5" customHeight="1">
      <c r="F9" s="7" t="s">
        <v>3</v>
      </c>
      <c r="G9" s="8" t="s">
        <v>4</v>
      </c>
      <c r="H9" s="8"/>
    </row>
    <row r="10" spans="1:8">
      <c r="A10" s="9"/>
      <c r="B10" s="9"/>
      <c r="C10" s="9"/>
    </row>
    <row r="11" spans="1:8" ht="18" customHeight="1">
      <c r="A11" s="10" t="s">
        <v>5</v>
      </c>
      <c r="B11" s="11" t="s">
        <v>6</v>
      </c>
      <c r="C11" s="12" t="s">
        <v>7</v>
      </c>
      <c r="D11" s="13" t="s">
        <v>8</v>
      </c>
      <c r="E11" s="14" t="s">
        <v>9</v>
      </c>
      <c r="F11" s="14"/>
      <c r="G11" s="15" t="s">
        <v>10</v>
      </c>
      <c r="H11" s="15" t="s">
        <v>11</v>
      </c>
    </row>
    <row r="12" spans="1:8" ht="22.5" customHeight="1">
      <c r="A12" s="16"/>
      <c r="B12" s="17" t="s">
        <v>12</v>
      </c>
      <c r="C12" s="12" t="s">
        <v>13</v>
      </c>
      <c r="D12" s="18"/>
      <c r="E12" s="19" t="s">
        <v>14</v>
      </c>
      <c r="F12" s="19" t="s">
        <v>15</v>
      </c>
      <c r="G12" s="20"/>
      <c r="H12" s="20"/>
    </row>
    <row r="13" spans="1:8" ht="18.75" customHeight="1">
      <c r="A13" s="21" t="s">
        <v>16</v>
      </c>
      <c r="B13" s="22" t="s">
        <v>17</v>
      </c>
      <c r="C13" s="22" t="s">
        <v>16</v>
      </c>
      <c r="D13" s="22" t="s">
        <v>18</v>
      </c>
      <c r="E13" s="22" t="s">
        <v>18</v>
      </c>
      <c r="F13" s="23">
        <f t="shared" ref="F13:F38" si="0">12*B13/100</f>
        <v>15</v>
      </c>
      <c r="G13" s="23">
        <f t="shared" ref="G13:G37" si="1">C13+D13-E13</f>
        <v>2</v>
      </c>
      <c r="H13" s="23">
        <f t="shared" ref="H13:H37" si="2">F13-E13</f>
        <v>0</v>
      </c>
    </row>
    <row r="14" spans="1:8" ht="18.75" customHeight="1">
      <c r="A14" s="21" t="s">
        <v>19</v>
      </c>
      <c r="B14" s="22" t="s">
        <v>20</v>
      </c>
      <c r="C14" s="24">
        <f t="shared" ref="C14:C37" si="3">G13</f>
        <v>2</v>
      </c>
      <c r="D14" s="22" t="s">
        <v>21</v>
      </c>
      <c r="E14" s="22" t="s">
        <v>21</v>
      </c>
      <c r="F14" s="23">
        <f t="shared" si="0"/>
        <v>19.920000000000002</v>
      </c>
      <c r="G14" s="23">
        <f t="shared" si="1"/>
        <v>2</v>
      </c>
      <c r="H14" s="23">
        <f t="shared" si="2"/>
        <v>-7.9999999999998295E-2</v>
      </c>
    </row>
    <row r="15" spans="1:8" ht="18.75" customHeight="1">
      <c r="A15" s="21" t="s">
        <v>22</v>
      </c>
      <c r="B15" s="22" t="s">
        <v>23</v>
      </c>
      <c r="C15" s="24">
        <f t="shared" si="3"/>
        <v>2</v>
      </c>
      <c r="D15" s="22" t="s">
        <v>24</v>
      </c>
      <c r="E15" s="22" t="s">
        <v>24</v>
      </c>
      <c r="F15" s="23">
        <f t="shared" si="0"/>
        <v>9.9600000000000009</v>
      </c>
      <c r="G15" s="23">
        <f t="shared" si="1"/>
        <v>2</v>
      </c>
      <c r="H15" s="23">
        <f t="shared" si="2"/>
        <v>-3.9999999999999147E-2</v>
      </c>
    </row>
    <row r="16" spans="1:8" ht="18.75" customHeight="1">
      <c r="A16" s="25" t="s">
        <v>25</v>
      </c>
      <c r="B16" s="26">
        <v>191</v>
      </c>
      <c r="C16" s="24">
        <f t="shared" si="3"/>
        <v>2</v>
      </c>
      <c r="D16" s="23">
        <v>23</v>
      </c>
      <c r="E16" s="23">
        <v>23</v>
      </c>
      <c r="F16" s="23">
        <f t="shared" si="0"/>
        <v>22.92</v>
      </c>
      <c r="G16" s="23">
        <f t="shared" si="1"/>
        <v>2</v>
      </c>
      <c r="H16" s="23">
        <f t="shared" si="2"/>
        <v>-7.9999999999998295E-2</v>
      </c>
    </row>
    <row r="17" spans="1:8" ht="18.75" customHeight="1">
      <c r="A17" s="25" t="s">
        <v>26</v>
      </c>
      <c r="B17" s="26">
        <v>166</v>
      </c>
      <c r="C17" s="24">
        <f t="shared" si="3"/>
        <v>2</v>
      </c>
      <c r="D17" s="23">
        <v>20</v>
      </c>
      <c r="E17" s="23">
        <v>20</v>
      </c>
      <c r="F17" s="23">
        <f t="shared" si="0"/>
        <v>19.920000000000002</v>
      </c>
      <c r="G17" s="23">
        <f t="shared" si="1"/>
        <v>2</v>
      </c>
      <c r="H17" s="23">
        <f t="shared" si="2"/>
        <v>-7.9999999999998295E-2</v>
      </c>
    </row>
    <row r="18" spans="1:8" ht="18.75" customHeight="1">
      <c r="A18" s="25" t="s">
        <v>27</v>
      </c>
      <c r="B18" s="26">
        <v>125</v>
      </c>
      <c r="C18" s="24">
        <f t="shared" si="3"/>
        <v>2</v>
      </c>
      <c r="D18" s="23">
        <v>15</v>
      </c>
      <c r="E18" s="23">
        <v>15</v>
      </c>
      <c r="F18" s="23">
        <f t="shared" si="0"/>
        <v>15</v>
      </c>
      <c r="G18" s="23">
        <f t="shared" si="1"/>
        <v>2</v>
      </c>
      <c r="H18" s="23">
        <f t="shared" si="2"/>
        <v>0</v>
      </c>
    </row>
    <row r="19" spans="1:8" ht="18.75" customHeight="1">
      <c r="A19" s="25" t="s">
        <v>28</v>
      </c>
      <c r="B19" s="26">
        <v>83</v>
      </c>
      <c r="C19" s="24">
        <f t="shared" si="3"/>
        <v>2</v>
      </c>
      <c r="D19" s="23">
        <v>10</v>
      </c>
      <c r="E19" s="23">
        <v>10</v>
      </c>
      <c r="F19" s="23">
        <f t="shared" si="0"/>
        <v>9.9600000000000009</v>
      </c>
      <c r="G19" s="23">
        <f t="shared" si="1"/>
        <v>2</v>
      </c>
      <c r="H19" s="23">
        <f t="shared" si="2"/>
        <v>-3.9999999999999147E-2</v>
      </c>
    </row>
    <row r="20" spans="1:8" ht="18.75" customHeight="1">
      <c r="A20" s="27" t="s">
        <v>24</v>
      </c>
      <c r="B20" s="26">
        <v>125</v>
      </c>
      <c r="C20" s="24">
        <f t="shared" si="3"/>
        <v>2</v>
      </c>
      <c r="D20" s="23">
        <v>15</v>
      </c>
      <c r="E20" s="23">
        <v>15</v>
      </c>
      <c r="F20" s="23">
        <f t="shared" si="0"/>
        <v>15</v>
      </c>
      <c r="G20" s="23">
        <f t="shared" si="1"/>
        <v>2</v>
      </c>
      <c r="H20" s="23">
        <f t="shared" si="2"/>
        <v>0</v>
      </c>
    </row>
    <row r="21" spans="1:8" ht="18.75" customHeight="1">
      <c r="A21" s="27" t="s">
        <v>29</v>
      </c>
      <c r="B21" s="26">
        <v>125</v>
      </c>
      <c r="C21" s="24">
        <f t="shared" si="3"/>
        <v>2</v>
      </c>
      <c r="D21" s="23">
        <v>15</v>
      </c>
      <c r="E21" s="23">
        <v>15</v>
      </c>
      <c r="F21" s="23">
        <f t="shared" si="0"/>
        <v>15</v>
      </c>
      <c r="G21" s="23">
        <f t="shared" si="1"/>
        <v>2</v>
      </c>
      <c r="H21" s="23">
        <f t="shared" si="2"/>
        <v>0</v>
      </c>
    </row>
    <row r="22" spans="1:8" ht="18.75" customHeight="1">
      <c r="A22" s="27" t="s">
        <v>30</v>
      </c>
      <c r="B22" s="26">
        <v>125</v>
      </c>
      <c r="C22" s="24">
        <f t="shared" si="3"/>
        <v>2</v>
      </c>
      <c r="D22" s="23">
        <v>15</v>
      </c>
      <c r="E22" s="23">
        <v>15</v>
      </c>
      <c r="F22" s="23">
        <f t="shared" si="0"/>
        <v>15</v>
      </c>
      <c r="G22" s="23">
        <f t="shared" si="1"/>
        <v>2</v>
      </c>
      <c r="H22" s="23">
        <f t="shared" si="2"/>
        <v>0</v>
      </c>
    </row>
    <row r="23" spans="1:8" ht="18.75" customHeight="1">
      <c r="A23" s="27" t="s">
        <v>31</v>
      </c>
      <c r="B23" s="26">
        <v>125</v>
      </c>
      <c r="C23" s="24">
        <f t="shared" si="3"/>
        <v>2</v>
      </c>
      <c r="D23" s="23">
        <v>15</v>
      </c>
      <c r="E23" s="23">
        <v>15</v>
      </c>
      <c r="F23" s="23">
        <f t="shared" si="0"/>
        <v>15</v>
      </c>
      <c r="G23" s="23">
        <f t="shared" si="1"/>
        <v>2</v>
      </c>
      <c r="H23" s="23">
        <f t="shared" si="2"/>
        <v>0</v>
      </c>
    </row>
    <row r="24" spans="1:8" ht="18.75" customHeight="1">
      <c r="A24" s="27" t="s">
        <v>32</v>
      </c>
      <c r="B24" s="26">
        <v>125</v>
      </c>
      <c r="C24" s="24">
        <f t="shared" si="3"/>
        <v>2</v>
      </c>
      <c r="D24" s="23">
        <v>15</v>
      </c>
      <c r="E24" s="23">
        <v>15</v>
      </c>
      <c r="F24" s="23">
        <f t="shared" si="0"/>
        <v>15</v>
      </c>
      <c r="G24" s="23">
        <f t="shared" si="1"/>
        <v>2</v>
      </c>
      <c r="H24" s="23">
        <f t="shared" si="2"/>
        <v>0</v>
      </c>
    </row>
    <row r="25" spans="1:8" ht="18.75" customHeight="1">
      <c r="A25" s="27" t="s">
        <v>33</v>
      </c>
      <c r="B25" s="26">
        <v>125</v>
      </c>
      <c r="C25" s="24">
        <f t="shared" si="3"/>
        <v>2</v>
      </c>
      <c r="D25" s="23">
        <v>15</v>
      </c>
      <c r="E25" s="23">
        <v>15</v>
      </c>
      <c r="F25" s="23">
        <f t="shared" si="0"/>
        <v>15</v>
      </c>
      <c r="G25" s="23">
        <f t="shared" si="1"/>
        <v>2</v>
      </c>
      <c r="H25" s="23">
        <f t="shared" si="2"/>
        <v>0</v>
      </c>
    </row>
    <row r="26" spans="1:8" ht="18.75" customHeight="1">
      <c r="A26" s="27" t="s">
        <v>34</v>
      </c>
      <c r="B26" s="26">
        <v>125</v>
      </c>
      <c r="C26" s="24">
        <f t="shared" si="3"/>
        <v>2</v>
      </c>
      <c r="D26" s="23">
        <v>15</v>
      </c>
      <c r="E26" s="23">
        <v>15</v>
      </c>
      <c r="F26" s="23">
        <f t="shared" si="0"/>
        <v>15</v>
      </c>
      <c r="G26" s="23">
        <f t="shared" si="1"/>
        <v>2</v>
      </c>
      <c r="H26" s="23">
        <f t="shared" si="2"/>
        <v>0</v>
      </c>
    </row>
    <row r="27" spans="1:8" ht="18.75" customHeight="1">
      <c r="A27" s="27" t="s">
        <v>21</v>
      </c>
      <c r="B27" s="26">
        <v>168</v>
      </c>
      <c r="C27" s="24">
        <f t="shared" si="3"/>
        <v>2</v>
      </c>
      <c r="D27" s="23">
        <v>25</v>
      </c>
      <c r="E27" s="23">
        <v>20</v>
      </c>
      <c r="F27" s="23">
        <f t="shared" si="0"/>
        <v>20.16</v>
      </c>
      <c r="G27" s="23">
        <f t="shared" si="1"/>
        <v>7</v>
      </c>
      <c r="H27" s="23">
        <f t="shared" si="2"/>
        <v>0.16000000000000014</v>
      </c>
    </row>
    <row r="28" spans="1:8" ht="18.75" customHeight="1">
      <c r="A28" s="27" t="s">
        <v>35</v>
      </c>
      <c r="B28" s="26">
        <v>40</v>
      </c>
      <c r="C28" s="24">
        <f t="shared" si="3"/>
        <v>7</v>
      </c>
      <c r="D28" s="23"/>
      <c r="E28" s="23">
        <v>5</v>
      </c>
      <c r="F28" s="23">
        <f t="shared" si="0"/>
        <v>4.8</v>
      </c>
      <c r="G28" s="23">
        <f t="shared" si="1"/>
        <v>2</v>
      </c>
      <c r="H28" s="23">
        <f t="shared" si="2"/>
        <v>-0.20000000000000018</v>
      </c>
    </row>
    <row r="29" spans="1:8" ht="15">
      <c r="A29" s="27" t="s">
        <v>36</v>
      </c>
      <c r="B29" s="26">
        <v>125</v>
      </c>
      <c r="C29" s="24">
        <f>G28</f>
        <v>2</v>
      </c>
      <c r="D29" s="23">
        <v>15</v>
      </c>
      <c r="E29" s="23">
        <v>15</v>
      </c>
      <c r="F29" s="23">
        <f t="shared" si="0"/>
        <v>15</v>
      </c>
      <c r="G29" s="23">
        <f t="shared" si="1"/>
        <v>2</v>
      </c>
      <c r="H29" s="23">
        <f>F29-E29</f>
        <v>0</v>
      </c>
    </row>
    <row r="30" spans="1:8" ht="15">
      <c r="A30" s="27" t="s">
        <v>37</v>
      </c>
      <c r="B30" s="26">
        <v>125</v>
      </c>
      <c r="C30" s="24">
        <f>G29</f>
        <v>2</v>
      </c>
      <c r="D30" s="23">
        <v>15</v>
      </c>
      <c r="E30" s="23">
        <v>15</v>
      </c>
      <c r="F30" s="23">
        <f t="shared" si="0"/>
        <v>15</v>
      </c>
      <c r="G30" s="23">
        <f t="shared" si="1"/>
        <v>2</v>
      </c>
      <c r="H30" s="23">
        <f>F30-E30</f>
        <v>0</v>
      </c>
    </row>
    <row r="31" spans="1:8" ht="18.75" customHeight="1">
      <c r="A31" s="27" t="s">
        <v>38</v>
      </c>
      <c r="B31" s="26">
        <v>125</v>
      </c>
      <c r="C31" s="24">
        <f>G30</f>
        <v>2</v>
      </c>
      <c r="D31" s="23">
        <v>15</v>
      </c>
      <c r="E31" s="23">
        <v>15</v>
      </c>
      <c r="F31" s="23">
        <f t="shared" si="0"/>
        <v>15</v>
      </c>
      <c r="G31" s="23">
        <f t="shared" si="1"/>
        <v>2</v>
      </c>
      <c r="H31" s="23">
        <f>F31-E31</f>
        <v>0</v>
      </c>
    </row>
    <row r="32" spans="1:8" ht="18.75" customHeight="1">
      <c r="A32" s="27" t="s">
        <v>39</v>
      </c>
      <c r="B32" s="26">
        <v>166</v>
      </c>
      <c r="C32" s="24">
        <f>G28</f>
        <v>2</v>
      </c>
      <c r="D32" s="23">
        <v>20</v>
      </c>
      <c r="E32" s="23">
        <v>20</v>
      </c>
      <c r="F32" s="23">
        <f t="shared" si="0"/>
        <v>19.920000000000002</v>
      </c>
      <c r="G32" s="23">
        <f t="shared" si="1"/>
        <v>2</v>
      </c>
      <c r="H32" s="23">
        <f>F32-E32</f>
        <v>-7.9999999999998295E-2</v>
      </c>
    </row>
    <row r="33" spans="1:8" ht="18.75" customHeight="1">
      <c r="A33" s="27" t="s">
        <v>40</v>
      </c>
      <c r="B33" s="26">
        <f>125+166</f>
        <v>291</v>
      </c>
      <c r="C33" s="24">
        <f>G32</f>
        <v>2</v>
      </c>
      <c r="D33" s="23">
        <v>35</v>
      </c>
      <c r="E33" s="23">
        <v>35</v>
      </c>
      <c r="F33" s="23">
        <f t="shared" si="0"/>
        <v>34.92</v>
      </c>
      <c r="G33" s="23">
        <f t="shared" si="1"/>
        <v>2</v>
      </c>
      <c r="H33" s="23">
        <f>F33-E33</f>
        <v>-7.9999999999998295E-2</v>
      </c>
    </row>
    <row r="34" spans="1:8" ht="18.75" customHeight="1">
      <c r="A34" s="27"/>
      <c r="B34" s="26"/>
      <c r="C34" s="24">
        <f>G33</f>
        <v>2</v>
      </c>
      <c r="D34" s="23"/>
      <c r="E34" s="23"/>
      <c r="F34" s="23">
        <f t="shared" si="0"/>
        <v>0</v>
      </c>
      <c r="G34" s="23">
        <f t="shared" si="1"/>
        <v>2</v>
      </c>
      <c r="H34" s="23">
        <f t="shared" si="2"/>
        <v>0</v>
      </c>
    </row>
    <row r="35" spans="1:8" ht="21" customHeight="1">
      <c r="A35" s="27"/>
      <c r="B35" s="26"/>
      <c r="C35" s="24">
        <f t="shared" si="3"/>
        <v>2</v>
      </c>
      <c r="D35" s="23"/>
      <c r="E35" s="23"/>
      <c r="F35" s="23">
        <f t="shared" si="0"/>
        <v>0</v>
      </c>
      <c r="G35" s="23">
        <f t="shared" si="1"/>
        <v>2</v>
      </c>
      <c r="H35" s="23">
        <f t="shared" si="2"/>
        <v>0</v>
      </c>
    </row>
    <row r="36" spans="1:8" ht="21" customHeight="1">
      <c r="A36" s="27"/>
      <c r="B36" s="26"/>
      <c r="C36" s="24">
        <f t="shared" si="3"/>
        <v>2</v>
      </c>
      <c r="D36" s="23"/>
      <c r="E36" s="23"/>
      <c r="F36" s="23">
        <f t="shared" si="0"/>
        <v>0</v>
      </c>
      <c r="G36" s="23">
        <f t="shared" si="1"/>
        <v>2</v>
      </c>
      <c r="H36" s="23">
        <f t="shared" si="2"/>
        <v>0</v>
      </c>
    </row>
    <row r="37" spans="1:8" ht="21" customHeight="1">
      <c r="A37" s="27"/>
      <c r="B37" s="26"/>
      <c r="C37" s="24">
        <f t="shared" si="3"/>
        <v>2</v>
      </c>
      <c r="D37" s="23"/>
      <c r="E37" s="23"/>
      <c r="F37" s="23">
        <f t="shared" si="0"/>
        <v>0</v>
      </c>
      <c r="G37" s="23">
        <f t="shared" si="1"/>
        <v>2</v>
      </c>
      <c r="H37" s="23">
        <f t="shared" si="2"/>
        <v>0</v>
      </c>
    </row>
    <row r="38" spans="1:8" ht="21" customHeight="1">
      <c r="A38" s="28" t="s">
        <v>41</v>
      </c>
      <c r="B38" s="29">
        <f>SUM(B13:B37)</f>
        <v>2480</v>
      </c>
      <c r="C38" s="30"/>
      <c r="D38" s="30">
        <f>SUM(D13:D37)</f>
        <v>298</v>
      </c>
      <c r="E38" s="30">
        <f>SUM(E13:E37)</f>
        <v>298</v>
      </c>
      <c r="F38" s="23">
        <f t="shared" si="0"/>
        <v>297.60000000000002</v>
      </c>
      <c r="G38" s="30"/>
      <c r="H38" s="30">
        <f>SUM(H13:H37)</f>
        <v>-0.5199999999999898</v>
      </c>
    </row>
    <row r="41" spans="1:8" ht="15">
      <c r="A41" s="9"/>
      <c r="B41" s="9"/>
      <c r="C41" s="9"/>
      <c r="E41" s="31" t="s">
        <v>43</v>
      </c>
      <c r="F41" s="31"/>
      <c r="G41" s="31"/>
      <c r="H41" s="32"/>
    </row>
  </sheetData>
  <mergeCells count="5">
    <mergeCell ref="G9:H9"/>
    <mergeCell ref="D11:D12"/>
    <mergeCell ref="E11:F11"/>
    <mergeCell ref="G11:G12"/>
    <mergeCell ref="H11:H12"/>
  </mergeCells>
  <pageMargins left="0.46" right="0.39" top="0.77" bottom="1" header="0.24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Иванов Нива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2010-04-02T01:19:13Z</dcterms:created>
  <dcterms:modified xsi:type="dcterms:W3CDTF">2010-04-02T01:20:57Z</dcterms:modified>
</cp:coreProperties>
</file>